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3_NGO助成\①NGO助成\①年度毎\2023年度\ｳｸﾗｲﾅ支援関係\募集要項申請書等公表資料\申請書以外（団体へ送付する書類）\送付メール\"/>
    </mc:Choice>
  </mc:AlternateContent>
  <bookViews>
    <workbookView xWindow="3690" yWindow="0" windowWidth="18195" windowHeight="10155"/>
  </bookViews>
  <sheets>
    <sheet name="助成項目別集計表（記載例)" sheetId="5" r:id="rId1"/>
  </sheets>
  <definedNames>
    <definedName name="_xlnm.Print_Area" localSheetId="0">'助成項目別集計表（記載例)'!$A$1:$P$69</definedName>
  </definedNames>
  <calcPr calcId="162913"/>
</workbook>
</file>

<file path=xl/calcChain.xml><?xml version="1.0" encoding="utf-8"?>
<calcChain xmlns="http://schemas.openxmlformats.org/spreadsheetml/2006/main">
  <c r="G38" i="5" l="1"/>
  <c r="G66" i="5" l="1"/>
  <c r="G52" i="5" l="1"/>
  <c r="G46" i="5"/>
  <c r="G20" i="5"/>
  <c r="F20" i="5"/>
  <c r="G22" i="5" s="1"/>
  <c r="G39" i="5" s="1"/>
  <c r="G67" i="5" l="1"/>
  <c r="G9" i="5" s="1"/>
  <c r="F60" i="5"/>
  <c r="G8" i="5" s="1"/>
  <c r="F11" i="5"/>
  <c r="H9" i="5" l="1"/>
  <c r="I9" i="5"/>
  <c r="H8" i="5"/>
  <c r="I8" i="5"/>
  <c r="G53" i="5"/>
  <c r="G7" i="5" s="1"/>
  <c r="G5" i="5"/>
  <c r="I5" i="5" s="1"/>
  <c r="G47" i="5"/>
  <c r="G6" i="5" s="1"/>
  <c r="I7" i="5" l="1"/>
  <c r="H6" i="5"/>
  <c r="I6" i="5"/>
  <c r="I10" i="5" s="1"/>
  <c r="G11" i="5"/>
  <c r="H5" i="5"/>
  <c r="I11" i="5" l="1"/>
  <c r="H11" i="5"/>
</calcChain>
</file>

<file path=xl/sharedStrings.xml><?xml version="1.0" encoding="utf-8"?>
<sst xmlns="http://schemas.openxmlformats.org/spreadsheetml/2006/main" count="146" uniqueCount="100">
  <si>
    <t>円</t>
    <rPh sb="0" eb="1">
      <t>エン</t>
    </rPh>
    <phoneticPr fontId="1"/>
  </si>
  <si>
    <t>備考</t>
    <rPh sb="0" eb="2">
      <t>ビコウ</t>
    </rPh>
    <phoneticPr fontId="1"/>
  </si>
  <si>
    <t>領収書№</t>
    <rPh sb="0" eb="3">
      <t>リョウシュウショ</t>
    </rPh>
    <phoneticPr fontId="1"/>
  </si>
  <si>
    <t>合計</t>
    <rPh sb="0" eb="2">
      <t>ゴウケイ</t>
    </rPh>
    <phoneticPr fontId="1"/>
  </si>
  <si>
    <t>摘要</t>
    <rPh sb="0" eb="2">
      <t>テキヨウ</t>
    </rPh>
    <phoneticPr fontId="1"/>
  </si>
  <si>
    <t>Ａ氏</t>
    <rPh sb="1" eb="2">
      <t>シ</t>
    </rPh>
    <phoneticPr fontId="1"/>
  </si>
  <si>
    <t>Ｂ氏</t>
    <rPh sb="1" eb="2">
      <t>シ</t>
    </rPh>
    <phoneticPr fontId="1"/>
  </si>
  <si>
    <t>合計</t>
    <rPh sb="0" eb="1">
      <t>ゴウ</t>
    </rPh>
    <rPh sb="1" eb="2">
      <t>ケイ</t>
    </rPh>
    <phoneticPr fontId="1"/>
  </si>
  <si>
    <t>航①</t>
    <rPh sb="0" eb="1">
      <t>ワタル</t>
    </rPh>
    <phoneticPr fontId="1"/>
  </si>
  <si>
    <t>航②</t>
    <rPh sb="0" eb="1">
      <t>ワタル</t>
    </rPh>
    <phoneticPr fontId="1"/>
  </si>
  <si>
    <t>滞①</t>
    <rPh sb="0" eb="1">
      <t>タイ</t>
    </rPh>
    <phoneticPr fontId="1"/>
  </si>
  <si>
    <t>滞②</t>
    <rPh sb="0" eb="1">
      <t>タイ</t>
    </rPh>
    <phoneticPr fontId="1"/>
  </si>
  <si>
    <t>実際の使用額</t>
    <rPh sb="0" eb="2">
      <t>ジッサイ</t>
    </rPh>
    <rPh sb="3" eb="5">
      <t>シヨウ</t>
    </rPh>
    <rPh sb="5" eb="6">
      <t>ガク</t>
    </rPh>
    <phoneticPr fontId="1"/>
  </si>
  <si>
    <t>団体負担額</t>
    <rPh sb="0" eb="2">
      <t>ダンタイ</t>
    </rPh>
    <rPh sb="2" eb="4">
      <t>フタン</t>
    </rPh>
    <rPh sb="4" eb="5">
      <t>ガク</t>
    </rPh>
    <phoneticPr fontId="1"/>
  </si>
  <si>
    <t>《総括表》</t>
    <rPh sb="1" eb="3">
      <t>ソウカツ</t>
    </rPh>
    <rPh sb="3" eb="4">
      <t>ヒョウ</t>
    </rPh>
    <phoneticPr fontId="1"/>
  </si>
  <si>
    <t>年月日</t>
    <phoneticPr fontId="1"/>
  </si>
  <si>
    <t>年月日</t>
    <phoneticPr fontId="1"/>
  </si>
  <si>
    <t>年月日</t>
    <phoneticPr fontId="1"/>
  </si>
  <si>
    <t>《送金・両替》</t>
    <rPh sb="1" eb="3">
      <t>ソウキン</t>
    </rPh>
    <rPh sb="4" eb="6">
      <t>リョウガエ</t>
    </rPh>
    <phoneticPr fontId="1"/>
  </si>
  <si>
    <t>20**/11/15</t>
    <phoneticPr fontId="4"/>
  </si>
  <si>
    <t>送金(円→ﾕｰﾛ）</t>
    <rPh sb="0" eb="2">
      <t>ソウキン</t>
    </rPh>
    <phoneticPr fontId="1"/>
  </si>
  <si>
    <t>日本人スタッフ滞在費(28人日分)</t>
    <rPh sb="13" eb="14">
      <t>ニン</t>
    </rPh>
    <rPh sb="14" eb="15">
      <t>ニチ</t>
    </rPh>
    <rPh sb="15" eb="16">
      <t>ブン</t>
    </rPh>
    <phoneticPr fontId="1"/>
  </si>
  <si>
    <t>20**/12/20</t>
    <phoneticPr fontId="4"/>
  </si>
  <si>
    <t>20**/1/18</t>
    <phoneticPr fontId="4"/>
  </si>
  <si>
    <t>20**/1/30</t>
    <phoneticPr fontId="4"/>
  </si>
  <si>
    <t>送金①</t>
    <rPh sb="0" eb="2">
      <t>ソウキン</t>
    </rPh>
    <phoneticPr fontId="4"/>
  </si>
  <si>
    <t>送金②</t>
    <rPh sb="0" eb="2">
      <t>ソウキン</t>
    </rPh>
    <phoneticPr fontId="4"/>
  </si>
  <si>
    <t>送金③</t>
    <rPh sb="0" eb="2">
      <t>ソウキン</t>
    </rPh>
    <phoneticPr fontId="4"/>
  </si>
  <si>
    <t>加重平均ﾚｰﾄ：</t>
    <rPh sb="0" eb="2">
      <t>カジュウ</t>
    </rPh>
    <rPh sb="2" eb="4">
      <t>ヘイキン</t>
    </rPh>
    <phoneticPr fontId="4"/>
  </si>
  <si>
    <t>医療品・衛生用品調達費</t>
    <rPh sb="0" eb="3">
      <t>イリョウヒン</t>
    </rPh>
    <rPh sb="4" eb="6">
      <t>エイセイ</t>
    </rPh>
    <rPh sb="6" eb="8">
      <t>ヨウヒン</t>
    </rPh>
    <rPh sb="8" eb="10">
      <t>チョウタツ</t>
    </rPh>
    <rPh sb="10" eb="11">
      <t>ヒ</t>
    </rPh>
    <phoneticPr fontId="4"/>
  </si>
  <si>
    <t>1ﾕｰﾛ＝</t>
    <phoneticPr fontId="4"/>
  </si>
  <si>
    <t>円</t>
    <rPh sb="0" eb="1">
      <t>エン</t>
    </rPh>
    <phoneticPr fontId="4"/>
  </si>
  <si>
    <t>別紙３</t>
    <rPh sb="0" eb="2">
      <t>ベッシ</t>
    </rPh>
    <phoneticPr fontId="1"/>
  </si>
  <si>
    <t>20**/11/2</t>
    <phoneticPr fontId="4"/>
  </si>
  <si>
    <t>20**/12/2</t>
    <phoneticPr fontId="4"/>
  </si>
  <si>
    <t>20**/12/15</t>
    <phoneticPr fontId="4"/>
  </si>
  <si>
    <t>20**/12/1</t>
    <phoneticPr fontId="4"/>
  </si>
  <si>
    <t>20**/12/3</t>
    <phoneticPr fontId="4"/>
  </si>
  <si>
    <t>20**/11/18</t>
    <phoneticPr fontId="4"/>
  </si>
  <si>
    <t>20**/1/2</t>
    <phoneticPr fontId="4"/>
  </si>
  <si>
    <t>20**/1/9</t>
    <phoneticPr fontId="4"/>
  </si>
  <si>
    <t>20**/1/25</t>
    <phoneticPr fontId="4"/>
  </si>
  <si>
    <t>20**/1/29</t>
    <phoneticPr fontId="4"/>
  </si>
  <si>
    <t>20**/2/５</t>
    <phoneticPr fontId="4"/>
  </si>
  <si>
    <t>20**/2/15</t>
    <phoneticPr fontId="4"/>
  </si>
  <si>
    <t>20**/3/4</t>
    <phoneticPr fontId="4"/>
  </si>
  <si>
    <t>食料品A100セット</t>
    <rPh sb="0" eb="3">
      <t>ショクリョウヒン</t>
    </rPh>
    <phoneticPr fontId="4"/>
  </si>
  <si>
    <t>食料品B80セット</t>
    <rPh sb="0" eb="3">
      <t>ショクリョウヒン</t>
    </rPh>
    <phoneticPr fontId="4"/>
  </si>
  <si>
    <t>食料品C70セット</t>
    <rPh sb="0" eb="3">
      <t>ショクリョウヒン</t>
    </rPh>
    <phoneticPr fontId="4"/>
  </si>
  <si>
    <t>食料品C80セット</t>
    <rPh sb="0" eb="3">
      <t>ショクリョウヒン</t>
    </rPh>
    <phoneticPr fontId="4"/>
  </si>
  <si>
    <t>食料品A90セット</t>
    <rPh sb="0" eb="3">
      <t>ショクリョウヒン</t>
    </rPh>
    <phoneticPr fontId="4"/>
  </si>
  <si>
    <t>日本円換算値＝</t>
    <rPh sb="0" eb="3">
      <t>ニホンエン</t>
    </rPh>
    <rPh sb="3" eb="5">
      <t>カンサン</t>
    </rPh>
    <rPh sb="5" eb="6">
      <t>チ</t>
    </rPh>
    <phoneticPr fontId="1"/>
  </si>
  <si>
    <t>20**/11/5</t>
    <phoneticPr fontId="4"/>
  </si>
  <si>
    <t>20**/11/19</t>
    <phoneticPr fontId="4"/>
  </si>
  <si>
    <t>20**/12/１</t>
    <phoneticPr fontId="4"/>
  </si>
  <si>
    <t>食①</t>
    <phoneticPr fontId="1"/>
  </si>
  <si>
    <t>食②</t>
    <phoneticPr fontId="1"/>
  </si>
  <si>
    <t>食③</t>
    <phoneticPr fontId="1"/>
  </si>
  <si>
    <t>食④</t>
    <phoneticPr fontId="1"/>
  </si>
  <si>
    <t>食⑤</t>
    <phoneticPr fontId="1"/>
  </si>
  <si>
    <t>食⑥</t>
    <phoneticPr fontId="1"/>
  </si>
  <si>
    <t>食⑦</t>
    <phoneticPr fontId="1"/>
  </si>
  <si>
    <t>食⑧</t>
    <phoneticPr fontId="1"/>
  </si>
  <si>
    <t>食⑨</t>
    <phoneticPr fontId="1"/>
  </si>
  <si>
    <t>食⑩</t>
    <phoneticPr fontId="1"/>
  </si>
  <si>
    <t>食⑪</t>
    <phoneticPr fontId="1"/>
  </si>
  <si>
    <t>食⑫</t>
    <phoneticPr fontId="1"/>
  </si>
  <si>
    <t>水・食料調達費</t>
    <rPh sb="0" eb="1">
      <t>ミズ</t>
    </rPh>
    <rPh sb="2" eb="4">
      <t>ショクリョウ</t>
    </rPh>
    <rPh sb="4" eb="6">
      <t>チョウタツ</t>
    </rPh>
    <rPh sb="6" eb="7">
      <t>ヒ</t>
    </rPh>
    <phoneticPr fontId="4"/>
  </si>
  <si>
    <t>20**/11/7</t>
    <phoneticPr fontId="4"/>
  </si>
  <si>
    <t>医①</t>
    <rPh sb="0" eb="1">
      <t>イ</t>
    </rPh>
    <phoneticPr fontId="1"/>
  </si>
  <si>
    <t>医療品A一式</t>
    <rPh sb="0" eb="3">
      <t>イリョウヒン</t>
    </rPh>
    <rPh sb="4" eb="6">
      <t>イッシキ</t>
    </rPh>
    <phoneticPr fontId="4"/>
  </si>
  <si>
    <r>
      <rPr>
        <sz val="11"/>
        <color rgb="FFFF0000"/>
        <rFont val="HGｺﾞｼｯｸM"/>
        <family val="3"/>
        <charset val="128"/>
      </rPr>
      <t>（例）</t>
    </r>
    <r>
      <rPr>
        <sz val="11"/>
        <rFont val="HGｺﾞｼｯｸM"/>
        <family val="3"/>
        <charset val="128"/>
      </rPr>
      <t>ユーロ</t>
    </r>
    <rPh sb="1" eb="2">
      <t>レイ</t>
    </rPh>
    <phoneticPr fontId="4"/>
  </si>
  <si>
    <r>
      <rPr>
        <sz val="11"/>
        <color rgb="FFFF0000"/>
        <rFont val="HGｺﾞｼｯｸM"/>
        <family val="3"/>
        <charset val="128"/>
      </rPr>
      <t>（例）</t>
    </r>
    <r>
      <rPr>
        <sz val="11"/>
        <rFont val="HGｺﾞｼｯｸM"/>
        <family val="3"/>
        <charset val="128"/>
      </rPr>
      <t>ユーロ</t>
    </r>
    <rPh sb="1" eb="2">
      <t>レイ</t>
    </rPh>
    <phoneticPr fontId="1"/>
  </si>
  <si>
    <t>プロジェクト管理費</t>
    <rPh sb="6" eb="9">
      <t>カンリヒ</t>
    </rPh>
    <phoneticPr fontId="4"/>
  </si>
  <si>
    <t>食料品D80セット</t>
    <rPh sb="0" eb="3">
      <t>ショクリョウヒン</t>
    </rPh>
    <phoneticPr fontId="4"/>
  </si>
  <si>
    <t>食料品E60セット</t>
    <rPh sb="0" eb="3">
      <t>ショクリョウヒン</t>
    </rPh>
    <phoneticPr fontId="4"/>
  </si>
  <si>
    <t>食料品B50セット</t>
    <rPh sb="0" eb="3">
      <t>ショクリョウヒン</t>
    </rPh>
    <phoneticPr fontId="4"/>
  </si>
  <si>
    <t>日本人スタッフ渡航費(2人分)</t>
    <rPh sb="7" eb="10">
      <t>トコウヒ</t>
    </rPh>
    <rPh sb="12" eb="13">
      <t>ニン</t>
    </rPh>
    <rPh sb="13" eb="14">
      <t>ブン</t>
    </rPh>
    <phoneticPr fontId="1"/>
  </si>
  <si>
    <t>最終助成申請額</t>
    <rPh sb="0" eb="2">
      <t>サイシュウ</t>
    </rPh>
    <rPh sb="2" eb="4">
      <t>ジョセイ</t>
    </rPh>
    <rPh sb="4" eb="6">
      <t>シンセイ</t>
    </rPh>
    <rPh sb="6" eb="7">
      <t>ガク</t>
    </rPh>
    <phoneticPr fontId="1"/>
  </si>
  <si>
    <t>送金票or両替票No.</t>
    <rPh sb="0" eb="2">
      <t>ソウキン</t>
    </rPh>
    <rPh sb="2" eb="3">
      <t>ヒョウ</t>
    </rPh>
    <rPh sb="5" eb="8">
      <t>リョウガエヒョウ</t>
    </rPh>
    <phoneticPr fontId="4"/>
  </si>
  <si>
    <t>No.</t>
    <phoneticPr fontId="4"/>
  </si>
  <si>
    <t>《No.1　水・食糧費調達費》</t>
    <rPh sb="6" eb="7">
      <t>ミズ</t>
    </rPh>
    <rPh sb="8" eb="11">
      <t>ショクリョウヒ</t>
    </rPh>
    <rPh sb="11" eb="13">
      <t>チョウタツ</t>
    </rPh>
    <rPh sb="13" eb="14">
      <t>ヒ</t>
    </rPh>
    <phoneticPr fontId="1"/>
  </si>
  <si>
    <t>《No.3　医療品・衛生用品調達費》</t>
    <phoneticPr fontId="1"/>
  </si>
  <si>
    <t>《No.4　日本人スタッフ渡航費》</t>
    <rPh sb="6" eb="9">
      <t>ニホンジン</t>
    </rPh>
    <rPh sb="13" eb="16">
      <t>トコウヒ</t>
    </rPh>
    <phoneticPr fontId="1"/>
  </si>
  <si>
    <t>《No.5　日本人スタッフ滞在費》</t>
    <rPh sb="6" eb="9">
      <t>ニホンジン</t>
    </rPh>
    <rPh sb="13" eb="16">
      <t>タイザイヒ</t>
    </rPh>
    <phoneticPr fontId="1"/>
  </si>
  <si>
    <t>助成項目
（助成が決定している項目をすべて記入してください。）</t>
    <rPh sb="0" eb="2">
      <t>ジョセイ</t>
    </rPh>
    <rPh sb="2" eb="4">
      <t>コウモク</t>
    </rPh>
    <phoneticPr fontId="1"/>
  </si>
  <si>
    <t>※適宜行を追加してください。</t>
    <rPh sb="1" eb="3">
      <t>テキギ</t>
    </rPh>
    <rPh sb="3" eb="4">
      <t>ギョウ</t>
    </rPh>
    <rPh sb="5" eb="7">
      <t>ツイカ</t>
    </rPh>
    <phoneticPr fontId="4"/>
  </si>
  <si>
    <t>助成額
（助成決定時の金額）</t>
    <rPh sb="0" eb="2">
      <t>ジョセイ</t>
    </rPh>
    <rPh sb="2" eb="3">
      <t>ガク</t>
    </rPh>
    <phoneticPr fontId="1"/>
  </si>
  <si>
    <t>(円）</t>
    <rPh sb="1" eb="2">
      <t>エン</t>
    </rPh>
    <phoneticPr fontId="4"/>
  </si>
  <si>
    <t>助成項目別集計表（助成対象の経費のみ）</t>
    <rPh sb="0" eb="2">
      <t>ジョセイ</t>
    </rPh>
    <rPh sb="2" eb="4">
      <t>コウモク</t>
    </rPh>
    <rPh sb="4" eb="5">
      <t>ベツ</t>
    </rPh>
    <rPh sb="5" eb="7">
      <t>シュウケイ</t>
    </rPh>
    <rPh sb="7" eb="8">
      <t>オモテ</t>
    </rPh>
    <rPh sb="9" eb="11">
      <t>ジョセイ</t>
    </rPh>
    <rPh sb="11" eb="13">
      <t>タイショウ</t>
    </rPh>
    <rPh sb="14" eb="16">
      <t>ケイヒ</t>
    </rPh>
    <phoneticPr fontId="1"/>
  </si>
  <si>
    <t>Ａ氏（15日）</t>
    <rPh sb="1" eb="2">
      <t>シ</t>
    </rPh>
    <rPh sb="5" eb="6">
      <t>ニチ</t>
    </rPh>
    <phoneticPr fontId="1"/>
  </si>
  <si>
    <t>Ｂ氏（15日）</t>
    <rPh sb="1" eb="2">
      <t>シ</t>
    </rPh>
    <rPh sb="5" eb="6">
      <t>ニチ</t>
    </rPh>
    <phoneticPr fontId="1"/>
  </si>
  <si>
    <t>生活用品調達費</t>
    <rPh sb="0" eb="4">
      <t>セイカツヨウヒン</t>
    </rPh>
    <rPh sb="4" eb="6">
      <t>チョウタツ</t>
    </rPh>
    <rPh sb="6" eb="7">
      <t>ヒ</t>
    </rPh>
    <phoneticPr fontId="4"/>
  </si>
  <si>
    <t>《No.2　生活用品調達費》</t>
    <phoneticPr fontId="1"/>
  </si>
  <si>
    <t>衣類150セット</t>
    <rPh sb="0" eb="2">
      <t>イルイ</t>
    </rPh>
    <phoneticPr fontId="4"/>
  </si>
  <si>
    <t>寝具100セット</t>
    <rPh sb="0" eb="2">
      <t>シング</t>
    </rPh>
    <phoneticPr fontId="4"/>
  </si>
  <si>
    <t>衣類80セット</t>
    <rPh sb="0" eb="2">
      <t>イルイ</t>
    </rPh>
    <phoneticPr fontId="4"/>
  </si>
  <si>
    <t>生①</t>
    <rPh sb="0" eb="1">
      <t>セイ</t>
    </rPh>
    <phoneticPr fontId="1"/>
  </si>
  <si>
    <t>生②</t>
    <rPh sb="0" eb="1">
      <t>セイ</t>
    </rPh>
    <phoneticPr fontId="1"/>
  </si>
  <si>
    <t>生③</t>
    <rPh sb="0" eb="1">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</si>
</sst>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12" x14ac:knownFonts="1">
    <font>
      <sz val="11"/>
      <color theme="1"/>
      <name val="ＭＳ Ｐゴシック"/>
      <family val="3"/>
      <charset val="128"/>
      <scheme val="minor"/>
    </font>
    <font>
      <sz val="6"/>
      <name val="ＭＳ Ｐゴシック"/>
      <family val="3"/>
      <charset val="128"/>
    </font>
    <font>
      <sz val="11"/>
      <color theme="1"/>
      <name val="HGｺﾞｼｯｸM"/>
      <family val="3"/>
      <charset val="128"/>
    </font>
    <font>
      <sz val="11"/>
      <name val="HGｺﾞｼｯｸM"/>
      <family val="3"/>
      <charset val="128"/>
    </font>
    <font>
      <sz val="6"/>
      <name val="ＭＳ Ｐゴシック"/>
      <family val="3"/>
      <charset val="128"/>
      <scheme val="minor"/>
    </font>
    <font>
      <b/>
      <sz val="12"/>
      <name val="HGｺﾞｼｯｸM"/>
      <family val="3"/>
      <charset val="128"/>
    </font>
    <font>
      <sz val="12"/>
      <name val="HGｺﾞｼｯｸM"/>
      <family val="3"/>
      <charset val="128"/>
    </font>
    <font>
      <sz val="11"/>
      <color rgb="FFFF0000"/>
      <name val="HGｺﾞｼｯｸM"/>
      <family val="3"/>
      <charset val="128"/>
    </font>
    <font>
      <sz val="11"/>
      <color theme="1"/>
      <name val="ＭＳ Ｐゴシック"/>
      <family val="3"/>
      <charset val="128"/>
      <scheme val="minor"/>
    </font>
    <font>
      <sz val="10"/>
      <name val="HGｺﾞｼｯｸM"/>
      <family val="3"/>
      <charset val="128"/>
    </font>
    <font>
      <b/>
      <sz val="11"/>
      <name val="HGｺﾞｼｯｸM"/>
      <family val="3"/>
      <charset val="128"/>
    </font>
    <font>
      <b/>
      <sz val="11"/>
      <color theme="1"/>
      <name val="HG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19" xfId="0" applyFont="1" applyBorder="1" applyAlignment="1">
      <alignment horizontal="center"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xf>
    <xf numFmtId="177" fontId="3" fillId="0" borderId="3" xfId="0" applyNumberFormat="1" applyFont="1" applyBorder="1" applyAlignment="1">
      <alignment vertical="center"/>
    </xf>
    <xf numFmtId="177" fontId="3" fillId="0" borderId="1" xfId="0" applyNumberFormat="1" applyFont="1" applyBorder="1" applyAlignment="1">
      <alignment vertical="center"/>
    </xf>
    <xf numFmtId="177" fontId="3" fillId="0" borderId="2" xfId="0" applyNumberFormat="1" applyFont="1" applyBorder="1" applyAlignment="1">
      <alignment vertical="center"/>
    </xf>
    <xf numFmtId="177" fontId="3" fillId="0" borderId="7" xfId="0" applyNumberFormat="1" applyFont="1" applyBorder="1" applyAlignment="1">
      <alignment vertical="center"/>
    </xf>
    <xf numFmtId="0" fontId="3" fillId="0" borderId="18" xfId="0" applyFont="1" applyBorder="1" applyAlignment="1">
      <alignment horizontal="center" vertical="center"/>
    </xf>
    <xf numFmtId="14" fontId="3" fillId="0" borderId="17" xfId="0" applyNumberFormat="1" applyFont="1" applyBorder="1" applyAlignment="1">
      <alignment horizontal="center" vertical="center"/>
    </xf>
    <xf numFmtId="176" fontId="3" fillId="0" borderId="3" xfId="0" applyNumberFormat="1" applyFont="1" applyBorder="1">
      <alignment vertical="center"/>
    </xf>
    <xf numFmtId="0" fontId="3" fillId="0" borderId="3" xfId="0" applyFont="1" applyBorder="1">
      <alignment vertical="center"/>
    </xf>
    <xf numFmtId="14" fontId="3" fillId="0" borderId="16" xfId="0" applyNumberFormat="1" applyFont="1" applyBorder="1" applyAlignment="1">
      <alignment horizontal="center" vertical="center"/>
    </xf>
    <xf numFmtId="176" fontId="3" fillId="0" borderId="1" xfId="0" applyNumberFormat="1" applyFont="1" applyBorder="1">
      <alignment vertical="center"/>
    </xf>
    <xf numFmtId="14" fontId="3" fillId="0" borderId="21" xfId="0" applyNumberFormat="1" applyFont="1" applyBorder="1" applyAlignment="1">
      <alignment horizontal="center" vertical="center"/>
    </xf>
    <xf numFmtId="176" fontId="3" fillId="0" borderId="7" xfId="0" applyNumberFormat="1" applyFont="1" applyBorder="1">
      <alignment vertical="center"/>
    </xf>
    <xf numFmtId="14" fontId="3" fillId="0" borderId="5" xfId="0" applyNumberFormat="1" applyFont="1" applyBorder="1" applyAlignment="1">
      <alignment horizontal="center" vertical="center"/>
    </xf>
    <xf numFmtId="0" fontId="2" fillId="0" borderId="29" xfId="0" applyFont="1" applyBorder="1" applyAlignment="1">
      <alignment vertical="center"/>
    </xf>
    <xf numFmtId="0" fontId="3" fillId="0" borderId="19" xfId="0" applyFont="1" applyBorder="1" applyAlignment="1">
      <alignment horizontal="center" vertical="center"/>
    </xf>
    <xf numFmtId="177" fontId="3" fillId="0" borderId="12" xfId="0" applyNumberFormat="1" applyFont="1" applyBorder="1" applyAlignment="1">
      <alignment horizontal="right"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177" fontId="3" fillId="0" borderId="0" xfId="0" applyNumberFormat="1" applyFont="1" applyBorder="1" applyAlignment="1">
      <alignment vertical="center"/>
    </xf>
    <xf numFmtId="177" fontId="3" fillId="0" borderId="0" xfId="0" applyNumberFormat="1" applyFont="1" applyBorder="1" applyAlignment="1">
      <alignment horizontal="right" vertical="center"/>
    </xf>
    <xf numFmtId="0" fontId="3" fillId="0" borderId="0" xfId="0" applyFont="1" applyBorder="1" applyAlignment="1">
      <alignment vertical="center"/>
    </xf>
    <xf numFmtId="176" fontId="3" fillId="0" borderId="0" xfId="0" applyNumberFormat="1" applyFont="1" applyBorder="1">
      <alignment vertical="center"/>
    </xf>
    <xf numFmtId="0" fontId="3" fillId="0" borderId="0" xfId="0" applyFont="1" applyBorder="1">
      <alignment vertical="center"/>
    </xf>
    <xf numFmtId="0" fontId="3" fillId="0" borderId="19" xfId="0" applyFont="1" applyBorder="1" applyAlignment="1">
      <alignment horizontal="center" vertical="center"/>
    </xf>
    <xf numFmtId="177" fontId="3" fillId="0" borderId="32" xfId="0" applyNumberFormat="1" applyFont="1" applyBorder="1" applyAlignment="1">
      <alignment horizontal="righ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7" fillId="0" borderId="0" xfId="0" applyFont="1" applyBorder="1" applyAlignment="1">
      <alignment horizontal="right" vertical="center"/>
    </xf>
    <xf numFmtId="178" fontId="7" fillId="0" borderId="0" xfId="0" applyNumberFormat="1" applyFont="1">
      <alignment vertical="center"/>
    </xf>
    <xf numFmtId="0" fontId="7" fillId="0" borderId="0" xfId="0" applyFont="1" applyBorder="1">
      <alignment vertical="center"/>
    </xf>
    <xf numFmtId="0" fontId="9"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lignment vertical="center"/>
    </xf>
    <xf numFmtId="0" fontId="10" fillId="0" borderId="22" xfId="0" applyFont="1" applyBorder="1" applyAlignment="1">
      <alignment horizontal="center" vertical="center"/>
    </xf>
    <xf numFmtId="176" fontId="10" fillId="0" borderId="9" xfId="0" applyNumberFormat="1" applyFont="1" applyBorder="1">
      <alignment vertical="center"/>
    </xf>
    <xf numFmtId="0" fontId="10" fillId="0" borderId="9" xfId="0" applyFont="1" applyBorder="1">
      <alignment vertical="center"/>
    </xf>
    <xf numFmtId="0" fontId="10" fillId="0" borderId="23" xfId="0" applyFont="1" applyBorder="1">
      <alignment vertical="center"/>
    </xf>
    <xf numFmtId="0" fontId="10" fillId="0" borderId="33" xfId="0" applyFont="1" applyBorder="1">
      <alignment vertical="center"/>
    </xf>
    <xf numFmtId="177" fontId="10" fillId="0" borderId="9" xfId="0" applyNumberFormat="1" applyFont="1" applyBorder="1" applyAlignment="1">
      <alignment vertical="center"/>
    </xf>
    <xf numFmtId="177" fontId="10" fillId="0" borderId="25" xfId="0" applyNumberFormat="1" applyFont="1" applyBorder="1" applyAlignment="1">
      <alignment horizontal="right" vertical="center"/>
    </xf>
    <xf numFmtId="177" fontId="10" fillId="0" borderId="23" xfId="0" applyNumberFormat="1" applyFont="1" applyBorder="1" applyAlignment="1">
      <alignment vertical="center"/>
    </xf>
    <xf numFmtId="0" fontId="11" fillId="0" borderId="22" xfId="0" applyFont="1" applyBorder="1" applyAlignment="1">
      <alignment horizontal="center" vertical="center"/>
    </xf>
    <xf numFmtId="176" fontId="11" fillId="0" borderId="9" xfId="0" applyNumberFormat="1" applyFont="1" applyBorder="1">
      <alignment vertical="center"/>
    </xf>
    <xf numFmtId="38" fontId="11" fillId="0" borderId="9" xfId="1" applyFont="1" applyBorder="1">
      <alignment vertical="center"/>
    </xf>
    <xf numFmtId="0" fontId="11" fillId="0" borderId="9" xfId="0" applyFont="1" applyBorder="1">
      <alignment vertical="center"/>
    </xf>
    <xf numFmtId="0" fontId="11" fillId="0" borderId="23" xfId="0" applyFont="1" applyBorder="1">
      <alignment vertical="center"/>
    </xf>
    <xf numFmtId="176" fontId="11" fillId="2" borderId="29" xfId="0" applyNumberFormat="1" applyFont="1" applyFill="1" applyBorder="1" applyAlignment="1">
      <alignment vertical="center"/>
    </xf>
    <xf numFmtId="176" fontId="10" fillId="2" borderId="9" xfId="0" applyNumberFormat="1" applyFont="1" applyFill="1" applyBorder="1">
      <alignment vertical="center"/>
    </xf>
    <xf numFmtId="0" fontId="10" fillId="0" borderId="25" xfId="0" applyFont="1" applyBorder="1" applyAlignment="1">
      <alignment vertical="center"/>
    </xf>
    <xf numFmtId="0" fontId="10" fillId="0" borderId="24" xfId="0" applyFont="1" applyBorder="1" applyAlignment="1">
      <alignment vertical="center"/>
    </xf>
    <xf numFmtId="0" fontId="3" fillId="0" borderId="19" xfId="0" applyFont="1" applyBorder="1" applyAlignment="1">
      <alignment horizontal="center" vertical="center" wrapText="1"/>
    </xf>
    <xf numFmtId="0" fontId="3" fillId="0" borderId="0" xfId="0" applyFont="1" applyAlignment="1">
      <alignment horizontal="right" vertical="center"/>
    </xf>
    <xf numFmtId="178" fontId="3" fillId="0" borderId="0" xfId="0" applyNumberFormat="1" applyFont="1" applyBorder="1">
      <alignment vertical="center"/>
    </xf>
    <xf numFmtId="0" fontId="3" fillId="3" borderId="34" xfId="0" applyFont="1" applyFill="1" applyBorder="1" applyAlignment="1">
      <alignment horizontal="center" vertical="center"/>
    </xf>
    <xf numFmtId="177" fontId="3" fillId="3" borderId="7" xfId="0" applyNumberFormat="1" applyFont="1" applyFill="1" applyBorder="1" applyAlignment="1">
      <alignment vertical="center"/>
    </xf>
    <xf numFmtId="177" fontId="3" fillId="3" borderId="6" xfId="0" applyNumberFormat="1" applyFont="1" applyFill="1" applyBorder="1" applyAlignment="1">
      <alignment horizontal="right" vertical="center"/>
    </xf>
    <xf numFmtId="177" fontId="3" fillId="3" borderId="3" xfId="0" applyNumberFormat="1" applyFont="1" applyFill="1" applyBorder="1" applyAlignment="1">
      <alignment vertical="center"/>
    </xf>
    <xf numFmtId="177" fontId="3" fillId="3" borderId="8" xfId="0" applyNumberFormat="1" applyFont="1" applyFill="1" applyBorder="1" applyAlignment="1">
      <alignment vertical="center"/>
    </xf>
    <xf numFmtId="177" fontId="3" fillId="0" borderId="0" xfId="0" applyNumberFormat="1" applyFont="1">
      <alignment vertical="center"/>
    </xf>
    <xf numFmtId="0" fontId="3" fillId="0" borderId="12" xfId="0" applyFont="1" applyBorder="1" applyAlignment="1">
      <alignment vertical="center"/>
    </xf>
    <xf numFmtId="0" fontId="3" fillId="0" borderId="11" xfId="0" applyFont="1" applyBorder="1" applyAlignment="1">
      <alignment vertical="center"/>
    </xf>
    <xf numFmtId="0" fontId="11" fillId="0" borderId="25" xfId="0" applyFont="1" applyBorder="1" applyAlignment="1">
      <alignment vertical="center"/>
    </xf>
    <xf numFmtId="0" fontId="11" fillId="0" borderId="24"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9"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3" xfId="0" applyFont="1" applyBorder="1" applyAlignment="1">
      <alignment vertical="center" wrapText="1"/>
    </xf>
    <xf numFmtId="0" fontId="2" fillId="0" borderId="19"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right" vertical="center"/>
    </xf>
    <xf numFmtId="0" fontId="3" fillId="0" borderId="26"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0" xfId="0" applyFont="1" applyAlignment="1">
      <alignment horizontal="center"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10" fillId="0" borderId="15" xfId="0" applyFont="1" applyBorder="1" applyAlignment="1">
      <alignment horizontal="center" vertical="center"/>
    </xf>
    <xf numFmtId="0" fontId="10" fillId="0" borderId="24" xfId="0" applyFont="1" applyBorder="1" applyAlignment="1">
      <alignment horizontal="center" vertical="center"/>
    </xf>
    <xf numFmtId="176" fontId="7" fillId="0" borderId="0" xfId="0" applyNumberFormat="1" applyFont="1" applyBorder="1" applyAlignment="1">
      <alignment horizontal="center" vertical="center"/>
    </xf>
    <xf numFmtId="0" fontId="10" fillId="0" borderId="25" xfId="0" applyFont="1" applyBorder="1" applyAlignment="1">
      <alignment vertical="center"/>
    </xf>
    <xf numFmtId="0" fontId="10" fillId="0" borderId="24" xfId="0" applyFont="1" applyBorder="1" applyAlignment="1">
      <alignment vertical="center"/>
    </xf>
    <xf numFmtId="0" fontId="2"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177362</xdr:colOff>
      <xdr:row>16</xdr:row>
      <xdr:rowOff>144518</xdr:rowOff>
    </xdr:from>
    <xdr:to>
      <xdr:col>8</xdr:col>
      <xdr:colOff>161923</xdr:colOff>
      <xdr:row>22</xdr:row>
      <xdr:rowOff>127001</xdr:rowOff>
    </xdr:to>
    <xdr:grpSp>
      <xdr:nvGrpSpPr>
        <xdr:cNvPr id="10" name="グループ化 9"/>
        <xdr:cNvGrpSpPr/>
      </xdr:nvGrpSpPr>
      <xdr:grpSpPr>
        <a:xfrm>
          <a:off x="4499331" y="5776174"/>
          <a:ext cx="3901717" cy="1554108"/>
          <a:chOff x="3885859" y="4335328"/>
          <a:chExt cx="4105616" cy="1550784"/>
        </a:xfrm>
      </xdr:grpSpPr>
      <xdr:sp macro="" textlink="">
        <xdr:nvSpPr>
          <xdr:cNvPr id="3" name="テキスト ボックス 2"/>
          <xdr:cNvSpPr txBox="1"/>
        </xdr:nvSpPr>
        <xdr:spPr>
          <a:xfrm>
            <a:off x="5781675" y="5314950"/>
            <a:ext cx="2209800" cy="5711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助成対象に係る送金額を切り出す必要はありません。</a:t>
            </a:r>
            <a:endParaRPr lang="ja-JP" altLang="ja-JP">
              <a:effectLst/>
            </a:endParaRPr>
          </a:p>
          <a:p>
            <a:endParaRPr kumimoji="1" lang="ja-JP" altLang="en-US" sz="1100"/>
          </a:p>
        </xdr:txBody>
      </xdr:sp>
      <xdr:cxnSp macro="">
        <xdr:nvCxnSpPr>
          <xdr:cNvPr id="6" name="直線矢印コネクタ 5"/>
          <xdr:cNvCxnSpPr>
            <a:endCxn id="5" idx="1"/>
          </xdr:cNvCxnSpPr>
        </xdr:nvCxnSpPr>
        <xdr:spPr>
          <a:xfrm flipH="1" flipV="1">
            <a:off x="3885859" y="4335328"/>
            <a:ext cx="1943442" cy="5414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838825" y="4886325"/>
            <a:ext cx="47625" cy="4191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544468</xdr:colOff>
      <xdr:row>11</xdr:row>
      <xdr:rowOff>44012</xdr:rowOff>
    </xdr:from>
    <xdr:to>
      <xdr:col>8</xdr:col>
      <xdr:colOff>527540</xdr:colOff>
      <xdr:row>12</xdr:row>
      <xdr:rowOff>446943</xdr:rowOff>
    </xdr:to>
    <xdr:sp macro="" textlink="">
      <xdr:nvSpPr>
        <xdr:cNvPr id="8" name="テキスト ボックス 7"/>
        <xdr:cNvSpPr txBox="1"/>
      </xdr:nvSpPr>
      <xdr:spPr>
        <a:xfrm>
          <a:off x="1013391" y="3546281"/>
          <a:ext cx="7764264" cy="10770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j-ea"/>
              <a:ea typeface="+mj-ea"/>
              <a:cs typeface="+mn-cs"/>
            </a:rPr>
            <a:t>①　最終助成申請額の各欄には、各助成項目の助成額のうち使用した金額をご記入ください。実際の使用額が助成額を上回る場　　　　合、助成額をご記入ください。この場合、人件費や滞在費のように人日数に応じて助成額が決定されているものについては、計上されている人日数より実際の人日数が低い場合、助成額は実際の人日数に応じて減額されます。実際の人日数が多い場合には増額はされません（当初の助成額となります）。</a:t>
          </a:r>
          <a:endParaRPr kumimoji="1" lang="en-US" altLang="ja-JP" sz="1100" b="1">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j-ea"/>
              <a:ea typeface="+mj-ea"/>
              <a:cs typeface="+mn-cs"/>
            </a:rPr>
            <a:t>②　</a:t>
          </a:r>
          <a:r>
            <a:rPr kumimoji="1" lang="ja-JP" altLang="ja-JP" sz="1100" b="1">
              <a:solidFill>
                <a:schemeClr val="dk1"/>
              </a:solidFill>
              <a:effectLst/>
              <a:latin typeface="+mj-ea"/>
              <a:ea typeface="+mj-ea"/>
              <a:cs typeface="+mn-cs"/>
            </a:rPr>
            <a:t>助成項目ごとに助成額を決定しているため、助成項目間での流用はしないでください。</a:t>
          </a:r>
          <a:endParaRPr lang="ja-JP" altLang="ja-JP" b="1">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j-ea"/>
            <a:ea typeface="+mj-ea"/>
            <a:cs typeface="+mn-cs"/>
          </a:endParaRPr>
        </a:p>
        <a:p>
          <a:endParaRPr kumimoji="1" lang="ja-JP" altLang="en-US" sz="1100" b="1">
            <a:latin typeface="+mj-ea"/>
            <a:ea typeface="+mj-ea"/>
          </a:endParaRPr>
        </a:p>
      </xdr:txBody>
    </xdr:sp>
    <xdr:clientData/>
  </xdr:twoCellAnchor>
  <xdr:twoCellAnchor>
    <xdr:from>
      <xdr:col>8</xdr:col>
      <xdr:colOff>183932</xdr:colOff>
      <xdr:row>4</xdr:row>
      <xdr:rowOff>91967</xdr:rowOff>
    </xdr:from>
    <xdr:to>
      <xdr:col>8</xdr:col>
      <xdr:colOff>366348</xdr:colOff>
      <xdr:row>8</xdr:row>
      <xdr:rowOff>395654</xdr:rowOff>
    </xdr:to>
    <xdr:sp macro="" textlink="">
      <xdr:nvSpPr>
        <xdr:cNvPr id="2" name="左中かっこ 1"/>
        <xdr:cNvSpPr/>
      </xdr:nvSpPr>
      <xdr:spPr>
        <a:xfrm>
          <a:off x="8434047" y="1396159"/>
          <a:ext cx="182416" cy="1534610"/>
        </a:xfrm>
        <a:prstGeom prst="lef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59120</xdr:colOff>
      <xdr:row>15</xdr:row>
      <xdr:rowOff>105104</xdr:rowOff>
    </xdr:from>
    <xdr:to>
      <xdr:col>6</xdr:col>
      <xdr:colOff>131379</xdr:colOff>
      <xdr:row>17</xdr:row>
      <xdr:rowOff>190500</xdr:rowOff>
    </xdr:to>
    <xdr:sp macro="" textlink="">
      <xdr:nvSpPr>
        <xdr:cNvPr id="5" name="右中かっこ 4"/>
        <xdr:cNvSpPr/>
      </xdr:nvSpPr>
      <xdr:spPr>
        <a:xfrm>
          <a:off x="3915103" y="4033345"/>
          <a:ext cx="72259" cy="6240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454269</xdr:colOff>
      <xdr:row>7</xdr:row>
      <xdr:rowOff>197827</xdr:rowOff>
    </xdr:from>
    <xdr:to>
      <xdr:col>14</xdr:col>
      <xdr:colOff>205886</xdr:colOff>
      <xdr:row>11</xdr:row>
      <xdr:rowOff>498231</xdr:rowOff>
    </xdr:to>
    <xdr:sp macro="" textlink="">
      <xdr:nvSpPr>
        <xdr:cNvPr id="12" name="線吹き出し 1 (枠付き) 11"/>
        <xdr:cNvSpPr/>
      </xdr:nvSpPr>
      <xdr:spPr>
        <a:xfrm>
          <a:off x="9942634" y="2293327"/>
          <a:ext cx="2924175" cy="1707173"/>
        </a:xfrm>
        <a:prstGeom prst="borderCallout1">
          <a:avLst>
            <a:gd name="adj1" fmla="val 40586"/>
            <a:gd name="adj2" fmla="val -1070"/>
            <a:gd name="adj3" fmla="val 40593"/>
            <a:gd name="adj4" fmla="val -126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プロジェクト管理費の上限は、最終助成申請額の合計の</a:t>
          </a:r>
          <a:r>
            <a:rPr kumimoji="1" lang="en-US" altLang="ja-JP" sz="1100" b="1">
              <a:solidFill>
                <a:schemeClr val="tx1"/>
              </a:solidFill>
            </a:rPr>
            <a:t>10%</a:t>
          </a:r>
          <a:r>
            <a:rPr kumimoji="1" lang="ja-JP" altLang="en-US" sz="1100" b="1">
              <a:solidFill>
                <a:schemeClr val="tx1"/>
              </a:solidFill>
            </a:rPr>
            <a:t>以内</a:t>
          </a:r>
          <a:r>
            <a:rPr kumimoji="1" lang="ja-JP" altLang="en-US" sz="1100">
              <a:solidFill>
                <a:schemeClr val="tx1"/>
              </a:solidFill>
            </a:rPr>
            <a:t>で計上可能。</a:t>
          </a:r>
          <a:endParaRPr kumimoji="1" lang="en-US" altLang="ja-JP" sz="1100" spc="-50">
            <a:solidFill>
              <a:schemeClr val="tx1"/>
            </a:solidFill>
            <a:effectLst/>
            <a:latin typeface="HGｺﾞｼｯｸM" panose="020B0609000000000000" pitchFamily="49" charset="-128"/>
            <a:ea typeface="HGｺﾞｼｯｸM" panose="020B0609000000000000" pitchFamily="49" charset="-128"/>
            <a:cs typeface="HGｺﾞｼｯｸM" panose="020B0609000000000000" pitchFamily="49" charset="-128"/>
          </a:endParaRPr>
        </a:p>
        <a:p>
          <a:pPr algn="l"/>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＜計算式＞</a:t>
          </a:r>
          <a:endPar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endParaRPr>
        </a:p>
        <a:p>
          <a:pPr algn="l"/>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助成決定時の計上額（</a:t>
          </a:r>
          <a:r>
            <a:rPr lang="en-US" altLang="ja-JP" sz="1100" b="1" spc="-50">
              <a:solidFill>
                <a:srgbClr val="FF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ja-JP" altLang="en-US" sz="1100" b="1" spc="-50">
              <a:solidFill>
                <a:srgbClr val="FF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１</a:t>
          </a:r>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）以下であり、</a:t>
          </a:r>
          <a:endPar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endParaRPr>
        </a:p>
        <a:p>
          <a:pPr algn="l"/>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かつ</a:t>
          </a:r>
          <a:endPar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endParaRPr>
        </a:p>
        <a:p>
          <a:pPr algn="l"/>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最終</a:t>
          </a:r>
          <a:r>
            <a:rPr lang="ja-JP"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助成申請額のうちプロジェクト管理費以外の項目</a:t>
          </a:r>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No.1</a:t>
          </a:r>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5</a:t>
          </a:r>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ja-JP"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の合計</a:t>
          </a:r>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en-US" altLang="ja-JP" sz="1100" b="1" spc="-50">
              <a:solidFill>
                <a:srgbClr val="FF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ja-JP" altLang="en-US" sz="1100" b="1" spc="-50">
              <a:solidFill>
                <a:srgbClr val="FF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２</a:t>
          </a:r>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ja-JP"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90(%)×10</a:t>
          </a:r>
          <a:r>
            <a:rPr lang="ja-JP"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ja-JP"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a:t>
          </a:r>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以下</a:t>
          </a:r>
          <a:endParaRPr lang="en-US" altLang="ja-JP"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endParaRPr>
        </a:p>
        <a:p>
          <a:pPr algn="l"/>
          <a:r>
            <a:rPr lang="ja-JP" altLang="en-US" sz="1100" b="1" spc="-50">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rPr>
            <a:t>の額</a:t>
          </a:r>
          <a:endParaRPr lang="ja-JP" altLang="ja-JP" sz="1100" b="1">
            <a:solidFill>
              <a:sysClr val="windowText" lastClr="000000"/>
            </a:solidFill>
            <a:effectLst/>
            <a:latin typeface="HGｺﾞｼｯｸM" panose="020B0609000000000000" pitchFamily="49" charset="-128"/>
            <a:ea typeface="HGｺﾞｼｯｸM" panose="020B0609000000000000" pitchFamily="49" charset="-128"/>
            <a:cs typeface="HGｺﾞｼｯｸM" panose="020B0609000000000000" pitchFamily="49" charset="-128"/>
          </a:endParaRPr>
        </a:p>
        <a:p>
          <a:pPr algn="l"/>
          <a:endParaRPr kumimoji="1" lang="ja-JP" altLang="en-US" sz="1000">
            <a:solidFill>
              <a:schemeClr val="tx1"/>
            </a:solidFill>
          </a:endParaRPr>
        </a:p>
      </xdr:txBody>
    </xdr:sp>
    <xdr:clientData/>
  </xdr:twoCellAnchor>
  <xdr:twoCellAnchor>
    <xdr:from>
      <xdr:col>5</xdr:col>
      <xdr:colOff>293078</xdr:colOff>
      <xdr:row>8</xdr:row>
      <xdr:rowOff>410308</xdr:rowOff>
    </xdr:from>
    <xdr:to>
      <xdr:col>6</xdr:col>
      <xdr:colOff>285751</xdr:colOff>
      <xdr:row>9</xdr:row>
      <xdr:rowOff>249115</xdr:rowOff>
    </xdr:to>
    <xdr:sp macro="" textlink="">
      <xdr:nvSpPr>
        <xdr:cNvPr id="13" name="正方形/長方形 12"/>
        <xdr:cNvSpPr/>
      </xdr:nvSpPr>
      <xdr:spPr>
        <a:xfrm>
          <a:off x="3436328" y="2945423"/>
          <a:ext cx="1172308" cy="27842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1099040</xdr:colOff>
      <xdr:row>8</xdr:row>
      <xdr:rowOff>424962</xdr:rowOff>
    </xdr:from>
    <xdr:to>
      <xdr:col>6</xdr:col>
      <xdr:colOff>614729</xdr:colOff>
      <xdr:row>10</xdr:row>
      <xdr:rowOff>159727</xdr:rowOff>
    </xdr:to>
    <xdr:sp macro="" textlink="">
      <xdr:nvSpPr>
        <xdr:cNvPr id="15" name="テキスト ボックス 14"/>
        <xdr:cNvSpPr txBox="1"/>
      </xdr:nvSpPr>
      <xdr:spPr>
        <a:xfrm>
          <a:off x="4242290" y="2960077"/>
          <a:ext cx="69532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n>
                <a:noFill/>
              </a:ln>
              <a:solidFill>
                <a:srgbClr val="FF0000"/>
              </a:solidFill>
            </a:rPr>
            <a:t>※</a:t>
          </a:r>
          <a:r>
            <a:rPr kumimoji="1" lang="ja-JP" altLang="en-US" sz="1100">
              <a:ln>
                <a:noFill/>
              </a:ln>
              <a:solidFill>
                <a:srgbClr val="FF0000"/>
              </a:solidFill>
            </a:rPr>
            <a:t>１</a:t>
          </a:r>
        </a:p>
      </xdr:txBody>
    </xdr:sp>
    <xdr:clientData/>
  </xdr:twoCellAnchor>
  <xdr:twoCellAnchor>
    <xdr:from>
      <xdr:col>7</xdr:col>
      <xdr:colOff>2425212</xdr:colOff>
      <xdr:row>6</xdr:row>
      <xdr:rowOff>205154</xdr:rowOff>
    </xdr:from>
    <xdr:to>
      <xdr:col>8</xdr:col>
      <xdr:colOff>519479</xdr:colOff>
      <xdr:row>7</xdr:row>
      <xdr:rowOff>379535</xdr:rowOff>
    </xdr:to>
    <xdr:sp macro="" textlink="">
      <xdr:nvSpPr>
        <xdr:cNvPr id="17" name="テキスト ボックス 16"/>
        <xdr:cNvSpPr txBox="1"/>
      </xdr:nvSpPr>
      <xdr:spPr>
        <a:xfrm>
          <a:off x="8074270" y="2036885"/>
          <a:ext cx="69532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n>
                <a:noFill/>
              </a:ln>
              <a:solidFill>
                <a:srgbClr val="FF0000"/>
              </a:solidFill>
            </a:rPr>
            <a:t>※</a:t>
          </a:r>
          <a:r>
            <a:rPr kumimoji="1" lang="ja-JP" altLang="en-US" sz="1100">
              <a:ln>
                <a:noFill/>
              </a:ln>
              <a:solidFill>
                <a:srgbClr val="FF0000"/>
              </a:solidFill>
            </a:rPr>
            <a:t>２</a:t>
          </a:r>
        </a:p>
      </xdr:txBody>
    </xdr:sp>
    <xdr:clientData/>
  </xdr:twoCellAnchor>
  <xdr:twoCellAnchor>
    <xdr:from>
      <xdr:col>8</xdr:col>
      <xdr:colOff>439616</xdr:colOff>
      <xdr:row>8</xdr:row>
      <xdr:rowOff>373674</xdr:rowOff>
    </xdr:from>
    <xdr:to>
      <xdr:col>9</xdr:col>
      <xdr:colOff>87924</xdr:colOff>
      <xdr:row>10</xdr:row>
      <xdr:rowOff>32239</xdr:rowOff>
    </xdr:to>
    <xdr:sp macro="" textlink="">
      <xdr:nvSpPr>
        <xdr:cNvPr id="18" name="正方形/長方形 17"/>
        <xdr:cNvSpPr/>
      </xdr:nvSpPr>
      <xdr:spPr>
        <a:xfrm>
          <a:off x="8689731" y="2908789"/>
          <a:ext cx="886558" cy="3619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9"/>
  <sheetViews>
    <sheetView tabSelected="1" topLeftCell="A47" zoomScale="80" zoomScaleNormal="80" zoomScaleSheetLayoutView="70" workbookViewId="0">
      <selection activeCell="A69" sqref="A69:XFD69"/>
    </sheetView>
  </sheetViews>
  <sheetFormatPr defaultRowHeight="13.5" x14ac:dyDescent="0.15"/>
  <cols>
    <col min="1" max="1" width="2" style="1" customWidth="1"/>
    <col min="2" max="2" width="4.125" style="1" customWidth="1"/>
    <col min="3" max="3" width="14.25" style="1" customWidth="1"/>
    <col min="4" max="4" width="8.875" style="1" customWidth="1"/>
    <col min="5" max="5" width="12" style="1" customWidth="1"/>
    <col min="6" max="6" width="15.5" style="1" customWidth="1"/>
    <col min="7" max="7" width="17.375" style="1" customWidth="1"/>
    <col min="8" max="8" width="34.125" style="1" customWidth="1"/>
    <col min="9" max="9" width="16.25" style="1" customWidth="1"/>
    <col min="10" max="10" width="9" style="1"/>
    <col min="11" max="11" width="11.375" style="1" customWidth="1"/>
    <col min="12" max="12" width="3.125" style="1" customWidth="1"/>
    <col min="13" max="14" width="9" style="1"/>
    <col min="15" max="15" width="4" style="1" customWidth="1"/>
    <col min="16" max="16" width="0.75" style="1" customWidth="1"/>
    <col min="17" max="16384" width="9" style="1"/>
  </cols>
  <sheetData>
    <row r="1" spans="2:11" ht="15" customHeight="1" x14ac:dyDescent="0.15">
      <c r="H1" s="86" t="s">
        <v>32</v>
      </c>
      <c r="I1" s="87"/>
    </row>
    <row r="2" spans="2:11" s="5" customFormat="1" ht="18.75" customHeight="1" x14ac:dyDescent="0.15">
      <c r="B2" s="97" t="s">
        <v>89</v>
      </c>
      <c r="C2" s="97"/>
      <c r="D2" s="97"/>
      <c r="E2" s="97"/>
      <c r="F2" s="97"/>
      <c r="G2" s="97"/>
      <c r="H2" s="97"/>
      <c r="I2" s="97"/>
      <c r="J2" s="97"/>
    </row>
    <row r="3" spans="2:11" s="5" customFormat="1" ht="21" customHeight="1" thickBot="1" x14ac:dyDescent="0.2">
      <c r="C3" s="5" t="s">
        <v>14</v>
      </c>
      <c r="I3" s="67" t="s">
        <v>88</v>
      </c>
    </row>
    <row r="4" spans="2:11" s="5" customFormat="1" ht="48" customHeight="1" thickBot="1" x14ac:dyDescent="0.2">
      <c r="B4" s="48" t="s">
        <v>80</v>
      </c>
      <c r="C4" s="88" t="s">
        <v>85</v>
      </c>
      <c r="D4" s="89"/>
      <c r="E4" s="90"/>
      <c r="F4" s="66" t="s">
        <v>87</v>
      </c>
      <c r="G4" s="30" t="s">
        <v>12</v>
      </c>
      <c r="H4" s="12" t="s">
        <v>13</v>
      </c>
      <c r="I4" s="13" t="s">
        <v>78</v>
      </c>
    </row>
    <row r="5" spans="2:11" s="5" customFormat="1" ht="21" customHeight="1" thickTop="1" x14ac:dyDescent="0.15">
      <c r="B5" s="47">
        <v>1</v>
      </c>
      <c r="C5" s="95" t="s">
        <v>67</v>
      </c>
      <c r="D5" s="95"/>
      <c r="E5" s="96"/>
      <c r="F5" s="15">
        <v>600000</v>
      </c>
      <c r="G5" s="29">
        <f>G39</f>
        <v>1301672.7809658889</v>
      </c>
      <c r="H5" s="14">
        <f>G5-F5</f>
        <v>701672.78096588887</v>
      </c>
      <c r="I5" s="16">
        <f>IF(F5&lt;=G5,F5,G5)</f>
        <v>600000</v>
      </c>
    </row>
    <row r="6" spans="2:11" s="5" customFormat="1" ht="21" customHeight="1" x14ac:dyDescent="0.15">
      <c r="B6" s="45">
        <v>2</v>
      </c>
      <c r="C6" s="95" t="s">
        <v>92</v>
      </c>
      <c r="D6" s="95"/>
      <c r="E6" s="96"/>
      <c r="F6" s="17">
        <v>800000</v>
      </c>
      <c r="G6" s="29">
        <f>G47</f>
        <v>2297218.6956668892</v>
      </c>
      <c r="H6" s="14">
        <f>G6-F6</f>
        <v>1497218.6956668892</v>
      </c>
      <c r="I6" s="16">
        <f t="shared" ref="I6:I9" si="0">IF(F6&lt;=G6,F6,G6)</f>
        <v>800000</v>
      </c>
      <c r="K6" s="74"/>
    </row>
    <row r="7" spans="2:11" s="5" customFormat="1" ht="21" customHeight="1" x14ac:dyDescent="0.15">
      <c r="B7" s="45">
        <v>3</v>
      </c>
      <c r="C7" s="95" t="s">
        <v>29</v>
      </c>
      <c r="D7" s="95"/>
      <c r="E7" s="96"/>
      <c r="F7" s="15">
        <v>216000</v>
      </c>
      <c r="G7" s="29">
        <f>G53</f>
        <v>141674.386608937</v>
      </c>
      <c r="H7" s="14">
        <v>0</v>
      </c>
      <c r="I7" s="16">
        <f t="shared" si="0"/>
        <v>141674.386608937</v>
      </c>
    </row>
    <row r="8" spans="2:11" s="5" customFormat="1" ht="34.5" customHeight="1" x14ac:dyDescent="0.15">
      <c r="B8" s="45">
        <v>4</v>
      </c>
      <c r="C8" s="91" t="s">
        <v>77</v>
      </c>
      <c r="D8" s="92"/>
      <c r="E8" s="93"/>
      <c r="F8" s="14">
        <v>100000</v>
      </c>
      <c r="G8" s="38">
        <f>F60</f>
        <v>219728</v>
      </c>
      <c r="H8" s="14">
        <f>G8-F8</f>
        <v>119728</v>
      </c>
      <c r="I8" s="16">
        <f t="shared" si="0"/>
        <v>100000</v>
      </c>
    </row>
    <row r="9" spans="2:11" s="5" customFormat="1" ht="34.5" customHeight="1" x14ac:dyDescent="0.15">
      <c r="B9" s="46">
        <v>5</v>
      </c>
      <c r="C9" s="94" t="s">
        <v>21</v>
      </c>
      <c r="D9" s="95"/>
      <c r="E9" s="96"/>
      <c r="F9" s="15">
        <v>84000</v>
      </c>
      <c r="G9" s="29">
        <f>G67</f>
        <v>170110.01016120188</v>
      </c>
      <c r="H9" s="14">
        <f>G9-F9</f>
        <v>86110.010161201877</v>
      </c>
      <c r="I9" s="16">
        <f t="shared" si="0"/>
        <v>84000</v>
      </c>
    </row>
    <row r="10" spans="2:11" s="5" customFormat="1" ht="21" customHeight="1" thickBot="1" x14ac:dyDescent="0.2">
      <c r="B10" s="69">
        <v>6</v>
      </c>
      <c r="C10" s="98" t="s">
        <v>73</v>
      </c>
      <c r="D10" s="98"/>
      <c r="E10" s="99"/>
      <c r="F10" s="70">
        <v>200000</v>
      </c>
      <c r="G10" s="71"/>
      <c r="H10" s="72"/>
      <c r="I10" s="73">
        <f>ROUNDDOWN(SUM(I5:I9)/9,0)</f>
        <v>191741</v>
      </c>
    </row>
    <row r="11" spans="2:11" s="5" customFormat="1" ht="21" customHeight="1" thickTop="1" thickBot="1" x14ac:dyDescent="0.2">
      <c r="B11" s="53"/>
      <c r="C11" s="100" t="s">
        <v>3</v>
      </c>
      <c r="D11" s="100"/>
      <c r="E11" s="101"/>
      <c r="F11" s="54">
        <f>SUM(F5:F10)</f>
        <v>2000000</v>
      </c>
      <c r="G11" s="55">
        <f>SUM(G5:G10)</f>
        <v>4130403.8734029168</v>
      </c>
      <c r="H11" s="54">
        <f>SUM(H5:H10)</f>
        <v>2404729.48679398</v>
      </c>
      <c r="I11" s="56">
        <f>SUM(I5:I10)</f>
        <v>1917415.3866089371</v>
      </c>
    </row>
    <row r="12" spans="2:11" s="5" customFormat="1" ht="53.25" customHeight="1" x14ac:dyDescent="0.15">
      <c r="C12" s="31"/>
      <c r="D12" s="31"/>
      <c r="E12" s="31"/>
      <c r="F12" s="32"/>
      <c r="G12" s="33"/>
      <c r="H12" s="32"/>
      <c r="I12" s="32"/>
    </row>
    <row r="13" spans="2:11" s="5" customFormat="1" ht="53.25" customHeight="1" x14ac:dyDescent="0.15">
      <c r="C13" s="31"/>
      <c r="D13" s="31"/>
      <c r="E13" s="31"/>
      <c r="F13" s="32"/>
      <c r="G13" s="33"/>
      <c r="H13" s="32"/>
      <c r="I13" s="32"/>
    </row>
    <row r="14" spans="2:11" s="5" customFormat="1" ht="21" customHeight="1" thickBot="1" x14ac:dyDescent="0.2">
      <c r="C14" s="5" t="s">
        <v>18</v>
      </c>
    </row>
    <row r="15" spans="2:11" s="5" customFormat="1" ht="21" customHeight="1" thickBot="1" x14ac:dyDescent="0.2">
      <c r="C15" s="18" t="s">
        <v>15</v>
      </c>
      <c r="D15" s="81" t="s">
        <v>4</v>
      </c>
      <c r="E15" s="81"/>
      <c r="F15" s="28" t="s">
        <v>0</v>
      </c>
      <c r="G15" s="28" t="s">
        <v>71</v>
      </c>
      <c r="H15" s="28" t="s">
        <v>1</v>
      </c>
      <c r="I15" s="44" t="s">
        <v>79</v>
      </c>
    </row>
    <row r="16" spans="2:11" s="5" customFormat="1" ht="21" customHeight="1" thickTop="1" x14ac:dyDescent="0.15">
      <c r="C16" s="19" t="s">
        <v>19</v>
      </c>
      <c r="D16" s="84" t="s">
        <v>20</v>
      </c>
      <c r="E16" s="84"/>
      <c r="F16" s="20">
        <v>1000000</v>
      </c>
      <c r="G16" s="21">
        <v>6369.42</v>
      </c>
      <c r="H16" s="21"/>
      <c r="I16" s="7" t="s">
        <v>25</v>
      </c>
    </row>
    <row r="17" spans="3:9" s="5" customFormat="1" ht="21" customHeight="1" x14ac:dyDescent="0.15">
      <c r="C17" s="22" t="s">
        <v>22</v>
      </c>
      <c r="D17" s="84" t="s">
        <v>20</v>
      </c>
      <c r="E17" s="84"/>
      <c r="F17" s="23">
        <v>500000</v>
      </c>
      <c r="G17" s="6">
        <v>3174.88</v>
      </c>
      <c r="H17" s="6"/>
      <c r="I17" s="8" t="s">
        <v>26</v>
      </c>
    </row>
    <row r="18" spans="3:9" s="5" customFormat="1" ht="21" customHeight="1" x14ac:dyDescent="0.15">
      <c r="C18" s="19" t="s">
        <v>24</v>
      </c>
      <c r="D18" s="84" t="s">
        <v>20</v>
      </c>
      <c r="E18" s="84"/>
      <c r="F18" s="23">
        <v>500000</v>
      </c>
      <c r="G18" s="6">
        <v>3160.89</v>
      </c>
      <c r="H18" s="6"/>
      <c r="I18" s="8" t="s">
        <v>27</v>
      </c>
    </row>
    <row r="19" spans="3:9" s="5" customFormat="1" ht="21" customHeight="1" thickBot="1" x14ac:dyDescent="0.2">
      <c r="C19" s="22"/>
      <c r="D19" s="84"/>
      <c r="E19" s="84"/>
      <c r="F19" s="23"/>
      <c r="G19" s="10"/>
      <c r="H19" s="10"/>
      <c r="I19" s="9"/>
    </row>
    <row r="20" spans="3:9" s="5" customFormat="1" ht="21" customHeight="1" thickTop="1" thickBot="1" x14ac:dyDescent="0.2">
      <c r="C20" s="49" t="s">
        <v>7</v>
      </c>
      <c r="D20" s="103"/>
      <c r="E20" s="104"/>
      <c r="F20" s="50">
        <f>SUM(F16:F19)</f>
        <v>2000000</v>
      </c>
      <c r="G20" s="51">
        <f>SUM(G16:G19)</f>
        <v>12705.189999999999</v>
      </c>
      <c r="H20" s="51"/>
      <c r="I20" s="52"/>
    </row>
    <row r="21" spans="3:9" s="5" customFormat="1" ht="21" customHeight="1" x14ac:dyDescent="0.15">
      <c r="C21" s="31"/>
      <c r="D21" s="34"/>
      <c r="E21" s="34"/>
      <c r="F21" s="35"/>
      <c r="G21" s="68"/>
      <c r="H21" s="36"/>
      <c r="I21" s="36"/>
    </row>
    <row r="22" spans="3:9" s="5" customFormat="1" ht="21" customHeight="1" x14ac:dyDescent="0.15">
      <c r="C22" s="31"/>
      <c r="D22" s="102" t="s">
        <v>28</v>
      </c>
      <c r="E22" s="102"/>
      <c r="F22" s="41" t="s">
        <v>30</v>
      </c>
      <c r="G22" s="42">
        <f>F20/G20</f>
        <v>157.4159851210411</v>
      </c>
      <c r="H22" s="43" t="s">
        <v>31</v>
      </c>
      <c r="I22" s="36"/>
    </row>
    <row r="24" spans="3:9" s="5" customFormat="1" ht="18" customHeight="1" thickBot="1" x14ac:dyDescent="0.2">
      <c r="C24" s="5" t="s">
        <v>81</v>
      </c>
    </row>
    <row r="25" spans="3:9" s="5" customFormat="1" ht="18" customHeight="1" thickBot="1" x14ac:dyDescent="0.2">
      <c r="C25" s="18" t="s">
        <v>16</v>
      </c>
      <c r="D25" s="81" t="s">
        <v>4</v>
      </c>
      <c r="E25" s="81"/>
      <c r="F25" s="11" t="s">
        <v>0</v>
      </c>
      <c r="G25" s="11" t="s">
        <v>72</v>
      </c>
      <c r="H25" s="11" t="s">
        <v>1</v>
      </c>
      <c r="I25" s="13" t="s">
        <v>2</v>
      </c>
    </row>
    <row r="26" spans="3:9" s="5" customFormat="1" ht="18" customHeight="1" thickTop="1" x14ac:dyDescent="0.15">
      <c r="C26" s="26" t="s">
        <v>33</v>
      </c>
      <c r="D26" s="75" t="s">
        <v>46</v>
      </c>
      <c r="E26" s="76"/>
      <c r="F26" s="20"/>
      <c r="G26" s="21">
        <v>1200.4000000000001</v>
      </c>
      <c r="H26" s="21"/>
      <c r="I26" s="7" t="s">
        <v>55</v>
      </c>
    </row>
    <row r="27" spans="3:9" s="5" customFormat="1" ht="18" customHeight="1" x14ac:dyDescent="0.15">
      <c r="C27" s="26" t="s">
        <v>38</v>
      </c>
      <c r="D27" s="75" t="s">
        <v>47</v>
      </c>
      <c r="E27" s="76"/>
      <c r="F27" s="20"/>
      <c r="G27" s="21">
        <v>721.3</v>
      </c>
      <c r="H27" s="21"/>
      <c r="I27" s="7" t="s">
        <v>56</v>
      </c>
    </row>
    <row r="28" spans="3:9" s="5" customFormat="1" ht="18" customHeight="1" x14ac:dyDescent="0.15">
      <c r="C28" s="26" t="s">
        <v>37</v>
      </c>
      <c r="D28" s="75" t="s">
        <v>49</v>
      </c>
      <c r="E28" s="76"/>
      <c r="F28" s="20"/>
      <c r="G28" s="21">
        <v>487.6</v>
      </c>
      <c r="H28" s="21"/>
      <c r="I28" s="7" t="s">
        <v>57</v>
      </c>
    </row>
    <row r="29" spans="3:9" s="5" customFormat="1" ht="18" customHeight="1" x14ac:dyDescent="0.15">
      <c r="C29" s="26" t="s">
        <v>35</v>
      </c>
      <c r="D29" s="75" t="s">
        <v>74</v>
      </c>
      <c r="E29" s="76"/>
      <c r="F29" s="20"/>
      <c r="G29" s="21">
        <v>489.7</v>
      </c>
      <c r="H29" s="21"/>
      <c r="I29" s="7" t="s">
        <v>58</v>
      </c>
    </row>
    <row r="30" spans="3:9" s="5" customFormat="1" ht="18" customHeight="1" x14ac:dyDescent="0.15">
      <c r="C30" s="22" t="s">
        <v>39</v>
      </c>
      <c r="D30" s="75" t="s">
        <v>48</v>
      </c>
      <c r="E30" s="76"/>
      <c r="F30" s="23"/>
      <c r="G30" s="6">
        <v>420.9</v>
      </c>
      <c r="H30" s="6"/>
      <c r="I30" s="7" t="s">
        <v>59</v>
      </c>
    </row>
    <row r="31" spans="3:9" s="5" customFormat="1" ht="18" customHeight="1" x14ac:dyDescent="0.15">
      <c r="C31" s="22" t="s">
        <v>40</v>
      </c>
      <c r="D31" s="75" t="s">
        <v>50</v>
      </c>
      <c r="E31" s="76"/>
      <c r="F31" s="23"/>
      <c r="G31" s="6">
        <v>1088.5999999999999</v>
      </c>
      <c r="H31" s="6"/>
      <c r="I31" s="7" t="s">
        <v>60</v>
      </c>
    </row>
    <row r="32" spans="3:9" s="5" customFormat="1" ht="18" customHeight="1" x14ac:dyDescent="0.15">
      <c r="C32" s="22" t="s">
        <v>23</v>
      </c>
      <c r="D32" s="75" t="s">
        <v>75</v>
      </c>
      <c r="E32" s="76"/>
      <c r="F32" s="23"/>
      <c r="G32" s="6">
        <v>606.79999999999995</v>
      </c>
      <c r="H32" s="6"/>
      <c r="I32" s="7" t="s">
        <v>61</v>
      </c>
    </row>
    <row r="33" spans="3:16384" s="5" customFormat="1" ht="18" customHeight="1" x14ac:dyDescent="0.15">
      <c r="C33" s="22" t="s">
        <v>41</v>
      </c>
      <c r="D33" s="75" t="s">
        <v>48</v>
      </c>
      <c r="E33" s="76"/>
      <c r="F33" s="23"/>
      <c r="G33" s="6">
        <v>420.6</v>
      </c>
      <c r="H33" s="6"/>
      <c r="I33" s="7" t="s">
        <v>62</v>
      </c>
    </row>
    <row r="34" spans="3:16384" s="5" customFormat="1" ht="18" customHeight="1" x14ac:dyDescent="0.15">
      <c r="C34" s="22" t="s">
        <v>42</v>
      </c>
      <c r="D34" s="75" t="s">
        <v>47</v>
      </c>
      <c r="E34" s="76"/>
      <c r="F34" s="23"/>
      <c r="G34" s="6">
        <v>720</v>
      </c>
      <c r="H34" s="6"/>
      <c r="I34" s="7" t="s">
        <v>63</v>
      </c>
    </row>
    <row r="35" spans="3:16384" s="5" customFormat="1" ht="18" customHeight="1" x14ac:dyDescent="0.15">
      <c r="C35" s="22" t="s">
        <v>43</v>
      </c>
      <c r="D35" s="75" t="s">
        <v>46</v>
      </c>
      <c r="E35" s="76"/>
      <c r="F35" s="23"/>
      <c r="G35" s="6">
        <v>1211.7</v>
      </c>
      <c r="H35" s="6"/>
      <c r="I35" s="7" t="s">
        <v>64</v>
      </c>
    </row>
    <row r="36" spans="3:16384" s="5" customFormat="1" ht="18" customHeight="1" x14ac:dyDescent="0.15">
      <c r="C36" s="22" t="s">
        <v>44</v>
      </c>
      <c r="D36" s="75" t="s">
        <v>76</v>
      </c>
      <c r="E36" s="76"/>
      <c r="F36" s="25"/>
      <c r="G36" s="10">
        <v>480.8</v>
      </c>
      <c r="H36" s="10"/>
      <c r="I36" s="7" t="s">
        <v>65</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row r="37" spans="3:16384" s="5" customFormat="1" ht="18" customHeight="1" thickBot="1" x14ac:dyDescent="0.2">
      <c r="C37" s="24" t="s">
        <v>45</v>
      </c>
      <c r="D37" s="75" t="s">
        <v>49</v>
      </c>
      <c r="E37" s="76"/>
      <c r="F37" s="25"/>
      <c r="G37" s="10">
        <v>420.6</v>
      </c>
      <c r="H37" s="10"/>
      <c r="I37" s="7" t="s">
        <v>66</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3:16384" s="5" customFormat="1" ht="18" customHeight="1" thickTop="1" thickBot="1" x14ac:dyDescent="0.2">
      <c r="C38" s="57" t="s">
        <v>7</v>
      </c>
      <c r="D38" s="77"/>
      <c r="E38" s="78"/>
      <c r="F38" s="58"/>
      <c r="G38" s="59">
        <f>SUM(G26:G37)</f>
        <v>8269</v>
      </c>
      <c r="H38" s="60"/>
      <c r="I38" s="6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c r="XFD38" s="1"/>
    </row>
    <row r="39" spans="3:16384" s="5" customFormat="1" ht="18" customHeight="1" x14ac:dyDescent="0.15">
      <c r="C39" s="1"/>
      <c r="D39" s="1"/>
      <c r="E39" s="1"/>
      <c r="F39" s="27" t="s">
        <v>51</v>
      </c>
      <c r="G39" s="62">
        <f>G38*G22</f>
        <v>1301672.7809658889</v>
      </c>
      <c r="H39" s="1" t="s">
        <v>31</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1"/>
      <c r="XFD39" s="1"/>
    </row>
    <row r="40" spans="3:16384" ht="18" customHeight="1" x14ac:dyDescent="0.15">
      <c r="C40" s="105"/>
      <c r="D40" s="105"/>
      <c r="E40" s="105"/>
      <c r="F40" s="105"/>
      <c r="G40" s="105"/>
      <c r="H40" s="105"/>
      <c r="I40" s="105"/>
    </row>
    <row r="41" spans="3:16384" ht="18" customHeight="1" thickBot="1" x14ac:dyDescent="0.2">
      <c r="C41" s="1" t="s">
        <v>93</v>
      </c>
    </row>
    <row r="42" spans="3:16384" ht="18" customHeight="1" thickBot="1" x14ac:dyDescent="0.2">
      <c r="C42" s="3" t="s">
        <v>17</v>
      </c>
      <c r="D42" s="85" t="s">
        <v>4</v>
      </c>
      <c r="E42" s="85"/>
      <c r="F42" s="4" t="s">
        <v>0</v>
      </c>
      <c r="G42" s="37" t="s">
        <v>72</v>
      </c>
      <c r="H42" s="4" t="s">
        <v>1</v>
      </c>
      <c r="I42" s="2" t="s">
        <v>2</v>
      </c>
    </row>
    <row r="43" spans="3:16384" ht="21" customHeight="1" thickTop="1" x14ac:dyDescent="0.15">
      <c r="C43" s="26" t="s">
        <v>52</v>
      </c>
      <c r="D43" s="75" t="s">
        <v>94</v>
      </c>
      <c r="E43" s="76"/>
      <c r="F43" s="20"/>
      <c r="G43" s="21">
        <v>4790.5</v>
      </c>
      <c r="H43" s="21"/>
      <c r="I43" s="7" t="s">
        <v>97</v>
      </c>
    </row>
    <row r="44" spans="3:16384" ht="21" customHeight="1" x14ac:dyDescent="0.15">
      <c r="C44" s="26" t="s">
        <v>53</v>
      </c>
      <c r="D44" s="75" t="s">
        <v>95</v>
      </c>
      <c r="E44" s="76"/>
      <c r="F44" s="20"/>
      <c r="G44" s="21">
        <v>7407.4</v>
      </c>
      <c r="H44" s="21"/>
      <c r="I44" s="7" t="s">
        <v>98</v>
      </c>
    </row>
    <row r="45" spans="3:16384" ht="21" customHeight="1" thickBot="1" x14ac:dyDescent="0.2">
      <c r="C45" s="26" t="s">
        <v>54</v>
      </c>
      <c r="D45" s="75" t="s">
        <v>96</v>
      </c>
      <c r="E45" s="76"/>
      <c r="F45" s="20"/>
      <c r="G45" s="21">
        <v>2395.4</v>
      </c>
      <c r="H45" s="21"/>
      <c r="I45" s="7" t="s">
        <v>99</v>
      </c>
    </row>
    <row r="46" spans="3:16384" ht="21" customHeight="1" thickTop="1" thickBot="1" x14ac:dyDescent="0.2">
      <c r="C46" s="57" t="s">
        <v>7</v>
      </c>
      <c r="D46" s="77"/>
      <c r="E46" s="78"/>
      <c r="F46" s="58"/>
      <c r="G46" s="60">
        <f>SUM(G43:G45)</f>
        <v>14593.3</v>
      </c>
      <c r="H46" s="60"/>
      <c r="I46" s="61"/>
    </row>
    <row r="47" spans="3:16384" ht="21" customHeight="1" x14ac:dyDescent="0.15">
      <c r="F47" s="27" t="s">
        <v>51</v>
      </c>
      <c r="G47" s="62">
        <f>G46*G22</f>
        <v>2297218.6956668892</v>
      </c>
      <c r="H47" s="1" t="s">
        <v>31</v>
      </c>
    </row>
    <row r="48" spans="3:16384" ht="21" customHeight="1" x14ac:dyDescent="0.15"/>
    <row r="49" spans="3:16384" s="5" customFormat="1" ht="18" customHeight="1" thickBot="1" x14ac:dyDescent="0.2">
      <c r="C49" s="5" t="s">
        <v>82</v>
      </c>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c r="XER49" s="1"/>
      <c r="XES49" s="1"/>
      <c r="XET49" s="1"/>
      <c r="XEU49" s="1"/>
      <c r="XEV49" s="1"/>
      <c r="XEW49" s="1"/>
      <c r="XEX49" s="1"/>
      <c r="XEY49" s="1"/>
      <c r="XEZ49" s="1"/>
      <c r="XFA49" s="1"/>
      <c r="XFB49" s="1"/>
      <c r="XFC49" s="1"/>
      <c r="XFD49" s="1"/>
    </row>
    <row r="50" spans="3:16384" ht="21" customHeight="1" thickBot="1" x14ac:dyDescent="0.2">
      <c r="C50" s="18" t="s">
        <v>15</v>
      </c>
      <c r="D50" s="81" t="s">
        <v>4</v>
      </c>
      <c r="E50" s="81"/>
      <c r="F50" s="28" t="s">
        <v>0</v>
      </c>
      <c r="G50" s="37" t="s">
        <v>72</v>
      </c>
      <c r="H50" s="28" t="s">
        <v>1</v>
      </c>
      <c r="I50" s="13" t="s">
        <v>2</v>
      </c>
      <c r="J50" s="5"/>
    </row>
    <row r="51" spans="3:16384" ht="21" customHeight="1" thickTop="1" thickBot="1" x14ac:dyDescent="0.2">
      <c r="C51" s="26" t="s">
        <v>68</v>
      </c>
      <c r="D51" s="75" t="s">
        <v>70</v>
      </c>
      <c r="E51" s="76"/>
      <c r="F51" s="20"/>
      <c r="G51" s="21">
        <v>900</v>
      </c>
      <c r="H51" s="21"/>
      <c r="I51" s="7" t="s">
        <v>69</v>
      </c>
      <c r="J51" s="5"/>
    </row>
    <row r="52" spans="3:16384" ht="26.25" customHeight="1" thickTop="1" thickBot="1" x14ac:dyDescent="0.2">
      <c r="C52" s="57" t="s">
        <v>7</v>
      </c>
      <c r="D52" s="77"/>
      <c r="E52" s="78"/>
      <c r="F52" s="58"/>
      <c r="G52" s="59">
        <f>SUM(G51:G51)</f>
        <v>900</v>
      </c>
      <c r="H52" s="60"/>
      <c r="I52" s="61"/>
    </row>
    <row r="53" spans="3:16384" ht="24" customHeight="1" x14ac:dyDescent="0.15">
      <c r="F53" s="27" t="s">
        <v>51</v>
      </c>
      <c r="G53" s="62">
        <f>G52*G22</f>
        <v>141674.386608937</v>
      </c>
      <c r="H53" s="1" t="s">
        <v>31</v>
      </c>
    </row>
    <row r="54" spans="3:16384" x14ac:dyDescent="0.15">
      <c r="F54" s="39"/>
      <c r="G54" s="40"/>
    </row>
    <row r="55" spans="3:16384" s="5" customFormat="1" ht="18" customHeight="1" thickBot="1" x14ac:dyDescent="0.2">
      <c r="C55" s="5" t="s">
        <v>83</v>
      </c>
    </row>
    <row r="56" spans="3:16384" s="5" customFormat="1" ht="18" customHeight="1" thickBot="1" x14ac:dyDescent="0.2">
      <c r="C56" s="18" t="s">
        <v>15</v>
      </c>
      <c r="D56" s="81" t="s">
        <v>4</v>
      </c>
      <c r="E56" s="81"/>
      <c r="F56" s="11" t="s">
        <v>0</v>
      </c>
      <c r="G56" s="37" t="s">
        <v>72</v>
      </c>
      <c r="H56" s="11" t="s">
        <v>1</v>
      </c>
      <c r="I56" s="13" t="s">
        <v>2</v>
      </c>
    </row>
    <row r="57" spans="3:16384" s="5" customFormat="1" ht="18" customHeight="1" thickTop="1" x14ac:dyDescent="0.15">
      <c r="C57" s="19" t="s">
        <v>36</v>
      </c>
      <c r="D57" s="84" t="s">
        <v>5</v>
      </c>
      <c r="E57" s="84"/>
      <c r="F57" s="20">
        <v>109864</v>
      </c>
      <c r="G57" s="21"/>
      <c r="H57" s="21"/>
      <c r="I57" s="7" t="s">
        <v>8</v>
      </c>
    </row>
    <row r="58" spans="3:16384" s="5" customFormat="1" ht="15" customHeight="1" x14ac:dyDescent="0.15">
      <c r="C58" s="22" t="s">
        <v>36</v>
      </c>
      <c r="D58" s="80" t="s">
        <v>6</v>
      </c>
      <c r="E58" s="80"/>
      <c r="F58" s="23">
        <v>109864</v>
      </c>
      <c r="G58" s="6"/>
      <c r="H58" s="6"/>
      <c r="I58" s="8" t="s">
        <v>9</v>
      </c>
    </row>
    <row r="59" spans="3:16384" s="5" customFormat="1" ht="3" customHeight="1" thickBot="1" x14ac:dyDescent="0.2">
      <c r="C59" s="24"/>
      <c r="D59" s="82"/>
      <c r="E59" s="83"/>
      <c r="F59" s="25"/>
      <c r="G59" s="10"/>
      <c r="H59" s="10"/>
      <c r="I59" s="9"/>
    </row>
    <row r="60" spans="3:16384" s="5" customFormat="1" ht="18" customHeight="1" thickTop="1" thickBot="1" x14ac:dyDescent="0.2">
      <c r="C60" s="49" t="s">
        <v>7</v>
      </c>
      <c r="D60" s="103"/>
      <c r="E60" s="104"/>
      <c r="F60" s="63">
        <f>SUM(F57:F59)</f>
        <v>219728</v>
      </c>
      <c r="G60" s="51"/>
      <c r="H60" s="51"/>
      <c r="I60" s="52"/>
    </row>
    <row r="61" spans="3:16384" s="5" customFormat="1" ht="18" customHeight="1" x14ac:dyDescent="0.15"/>
    <row r="62" spans="3:16384" s="5" customFormat="1" ht="18" customHeight="1" thickBot="1" x14ac:dyDescent="0.2">
      <c r="C62" s="5" t="s">
        <v>84</v>
      </c>
    </row>
    <row r="63" spans="3:16384" s="5" customFormat="1" ht="18" customHeight="1" thickBot="1" x14ac:dyDescent="0.2">
      <c r="C63" s="18" t="s">
        <v>15</v>
      </c>
      <c r="D63" s="81" t="s">
        <v>4</v>
      </c>
      <c r="E63" s="81"/>
      <c r="F63" s="11" t="s">
        <v>0</v>
      </c>
      <c r="G63" s="37" t="s">
        <v>72</v>
      </c>
      <c r="H63" s="11" t="s">
        <v>1</v>
      </c>
      <c r="I63" s="13" t="s">
        <v>2</v>
      </c>
    </row>
    <row r="64" spans="3:16384" s="5" customFormat="1" ht="18" customHeight="1" thickTop="1" x14ac:dyDescent="0.15">
      <c r="C64" s="26" t="s">
        <v>34</v>
      </c>
      <c r="D64" s="79" t="s">
        <v>90</v>
      </c>
      <c r="E64" s="79"/>
      <c r="F64" s="20"/>
      <c r="G64" s="21">
        <v>540.32000000000005</v>
      </c>
      <c r="H64" s="21"/>
      <c r="I64" s="7" t="s">
        <v>10</v>
      </c>
    </row>
    <row r="65" spans="3:9" s="5" customFormat="1" ht="18" customHeight="1" thickBot="1" x14ac:dyDescent="0.2">
      <c r="C65" s="22" t="s">
        <v>34</v>
      </c>
      <c r="D65" s="80" t="s">
        <v>91</v>
      </c>
      <c r="E65" s="80"/>
      <c r="F65" s="23"/>
      <c r="G65" s="6">
        <v>540.32000000000005</v>
      </c>
      <c r="H65" s="6"/>
      <c r="I65" s="7" t="s">
        <v>11</v>
      </c>
    </row>
    <row r="66" spans="3:9" s="5" customFormat="1" ht="18" customHeight="1" thickTop="1" thickBot="1" x14ac:dyDescent="0.2">
      <c r="C66" s="49" t="s">
        <v>7</v>
      </c>
      <c r="D66" s="64"/>
      <c r="E66" s="65"/>
      <c r="F66" s="50"/>
      <c r="G66" s="51">
        <f>SUM(G64:G65)</f>
        <v>1080.6400000000001</v>
      </c>
      <c r="H66" s="51"/>
      <c r="I66" s="52"/>
    </row>
    <row r="67" spans="3:9" s="5" customFormat="1" ht="18" customHeight="1" x14ac:dyDescent="0.15">
      <c r="F67" s="27" t="s">
        <v>51</v>
      </c>
      <c r="G67" s="62">
        <f>G66*G22</f>
        <v>170110.01016120188</v>
      </c>
      <c r="H67" s="1" t="s">
        <v>31</v>
      </c>
    </row>
    <row r="69" spans="3:9" x14ac:dyDescent="0.15">
      <c r="C69" s="1" t="s">
        <v>86</v>
      </c>
    </row>
  </sheetData>
  <mergeCells count="48">
    <mergeCell ref="D36:E36"/>
    <mergeCell ref="D56:E56"/>
    <mergeCell ref="D46:E46"/>
    <mergeCell ref="C40:I40"/>
    <mergeCell ref="D22:E22"/>
    <mergeCell ref="D19:E19"/>
    <mergeCell ref="D20:E20"/>
    <mergeCell ref="D35:E35"/>
    <mergeCell ref="D60:E60"/>
    <mergeCell ref="D28:E28"/>
    <mergeCell ref="D25:E25"/>
    <mergeCell ref="D26:E26"/>
    <mergeCell ref="D27:E27"/>
    <mergeCell ref="D58:E58"/>
    <mergeCell ref="D32:E32"/>
    <mergeCell ref="D33:E33"/>
    <mergeCell ref="D34:E34"/>
    <mergeCell ref="D30:E30"/>
    <mergeCell ref="D31:E31"/>
    <mergeCell ref="D29:E29"/>
    <mergeCell ref="H1:I1"/>
    <mergeCell ref="C4:E4"/>
    <mergeCell ref="D16:E16"/>
    <mergeCell ref="D17:E17"/>
    <mergeCell ref="D18:E18"/>
    <mergeCell ref="C8:E8"/>
    <mergeCell ref="C9:E9"/>
    <mergeCell ref="B2:J2"/>
    <mergeCell ref="C5:E5"/>
    <mergeCell ref="C6:E6"/>
    <mergeCell ref="C7:E7"/>
    <mergeCell ref="C10:E10"/>
    <mergeCell ref="C11:E11"/>
    <mergeCell ref="D15:E15"/>
    <mergeCell ref="D37:E37"/>
    <mergeCell ref="D38:E38"/>
    <mergeCell ref="D64:E64"/>
    <mergeCell ref="D65:E65"/>
    <mergeCell ref="D63:E63"/>
    <mergeCell ref="D59:E59"/>
    <mergeCell ref="D52:E52"/>
    <mergeCell ref="D45:E45"/>
    <mergeCell ref="D50:E50"/>
    <mergeCell ref="D51:E51"/>
    <mergeCell ref="D57:E57"/>
    <mergeCell ref="D42:E42"/>
    <mergeCell ref="D43:E43"/>
    <mergeCell ref="D44:E44"/>
  </mergeCells>
  <phoneticPr fontId="4"/>
  <printOptions horizontalCentered="1"/>
  <pageMargins left="0" right="0" top="0.39370078740157483" bottom="0"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助成項目別集計表（記載例)</vt:lpstr>
      <vt:lpstr>'助成項目別集計表（記載例)'!Print_Area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shimokogawa</dc:creator>
  <cp:lastModifiedBy>芝沼</cp:lastModifiedBy>
  <cp:lastPrinted>2023-08-15T05:34:14Z</cp:lastPrinted>
  <dcterms:created xsi:type="dcterms:W3CDTF">2011-10-17T01:39:26Z</dcterms:created>
  <dcterms:modified xsi:type="dcterms:W3CDTF">2023-08-15T05:34:48Z</dcterms:modified>
</cp:coreProperties>
</file>